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cfangeux\Downloads\"/>
    </mc:Choice>
  </mc:AlternateContent>
  <xr:revisionPtr revIDLastSave="0" documentId="13_ncr:1_{B44E0E3F-CF2B-4101-AAFA-91C7A61A99FF}" xr6:coauthVersionLast="47" xr6:coauthVersionMax="47" xr10:uidLastSave="{00000000-0000-0000-0000-000000000000}"/>
  <bookViews>
    <workbookView xWindow="-108" yWindow="-108" windowWidth="23256" windowHeight="14016" activeTab="1" xr2:uid="{00000000-000D-0000-FFFF-FFFF00000000}"/>
  </bookViews>
  <sheets>
    <sheet name="Mode emploi" sheetId="2" r:id="rId1"/>
    <sheet name="Vitesses et avances" sheetId="1" r:id="rId2"/>
    <sheet name="Metrique - Imperial"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3" l="1"/>
  <c r="G15" i="3"/>
  <c r="B12" i="3"/>
  <c r="G11" i="3"/>
  <c r="B8" i="3"/>
  <c r="G7" i="3"/>
  <c r="D26" i="1"/>
  <c r="I27" i="1"/>
  <c r="I22" i="1"/>
  <c r="D27" i="1"/>
  <c r="E15" i="1"/>
  <c r="J15" i="1"/>
</calcChain>
</file>

<file path=xl/sharedStrings.xml><?xml version="1.0" encoding="utf-8"?>
<sst xmlns="http://schemas.openxmlformats.org/spreadsheetml/2006/main" count="81" uniqueCount="59">
  <si>
    <t>Notations</t>
  </si>
  <si>
    <t>n = vitesse rotation de l'outil (en tr/min)</t>
  </si>
  <si>
    <t>Calcul de "n"</t>
  </si>
  <si>
    <t>d (mm)</t>
  </si>
  <si>
    <t>n (tr/min)</t>
  </si>
  <si>
    <t>Z</t>
  </si>
  <si>
    <t>"n" max de votre machine :</t>
  </si>
  <si>
    <t>tr/min</t>
  </si>
  <si>
    <t>mm/min</t>
  </si>
  <si>
    <t>Outil n° 1 :</t>
  </si>
  <si>
    <t>Outil n°2 :</t>
  </si>
  <si>
    <t>Vc (m/min)</t>
  </si>
  <si>
    <t>Vc = vitesse de coupe (en m/min)</t>
  </si>
  <si>
    <t>n = (1000 * Vc) / (pi * d)</t>
  </si>
  <si>
    <t>Fz (mm/dent)</t>
  </si>
  <si>
    <t>Fz = avance par dent (mm/dent)</t>
  </si>
  <si>
    <t>"Vf" max de votre machine :</t>
  </si>
  <si>
    <t>Calcul de "Vf"</t>
  </si>
  <si>
    <t>Vf (mm/min)</t>
  </si>
  <si>
    <t>Vf = avance en matière (mm/min)</t>
  </si>
  <si>
    <t>Vf = n * Fz * Z</t>
  </si>
  <si>
    <t>Fz = Vf / (Z * n)</t>
  </si>
  <si>
    <t>→</t>
  </si>
  <si>
    <t xml:space="preserve"> Vc et Fz fournis par les fournisseurs de matières, fournisseurs fraises ou valeurs usuelles.</t>
  </si>
  <si>
    <t>Outil n°3 :</t>
  </si>
  <si>
    <t>Vc = (d * pi * n) / (1000)</t>
  </si>
  <si>
    <t>Vitesses et avances</t>
  </si>
  <si>
    <t>Mode d'emploi</t>
  </si>
  <si>
    <t>Outil n° 1</t>
  </si>
  <si>
    <t>d = diamètre de coupe de l'outil (mm)</t>
  </si>
  <si>
    <t xml:space="preserve">Z = nombre de dents </t>
  </si>
  <si>
    <t>è</t>
  </si>
  <si>
    <t>Outil n° 2</t>
  </si>
  <si>
    <t>Outil n° 3</t>
  </si>
  <si>
    <t>Version du 21/01/2018</t>
  </si>
  <si>
    <t>Vitesse d'avance "Vf" en mm/min</t>
  </si>
  <si>
    <t>ç</t>
  </si>
  <si>
    <t>Avance par dent "Fz" en mm/dent</t>
  </si>
  <si>
    <t>Chip load in "Inch Per Tooth (IPT)"</t>
  </si>
  <si>
    <t>Feed Rate "Inch Per Minute (IPM)"</t>
  </si>
  <si>
    <t>Surface feet per minute "SFM"</t>
  </si>
  <si>
    <t>Métrique / Impérial
Vocabulaire et conversion</t>
  </si>
  <si>
    <t>Vitesse de coupe "VC" en m/min</t>
  </si>
  <si>
    <t>Déterminer la vitesse de rotation de l'outil (n) ainsi que la vitesse d'avance en matière (Vf)</t>
  </si>
  <si>
    <t>Déterminer la vitesse de rotation de l'outil (n)
ainsi que la vitesse d'avance en matière (Vf).
Avec VC, d, Fz et Z.</t>
  </si>
  <si>
    <t>Déterminer la vitesse de coupe (VC) ainsi que la vitesse d'avance (Vf).
Avec d, Fz Z et n.</t>
  </si>
  <si>
    <t>Formules de base</t>
  </si>
  <si>
    <t>Métrique</t>
  </si>
  <si>
    <t>Impérial</t>
  </si>
  <si>
    <r>
      <rPr>
        <b/>
        <u/>
        <sz val="11"/>
        <color theme="1"/>
        <rFont val="Arial"/>
        <family val="2"/>
      </rPr>
      <t>Important : les outils CncFraises sont proposés à titre indicatif.</t>
    </r>
    <r>
      <rPr>
        <sz val="11"/>
        <color theme="1"/>
        <rFont val="Arial"/>
        <family val="2"/>
      </rPr>
      <t xml:space="preserve">
Toutes les informations contenues et/ou calculées ne constituent, en aucun cas, un engagement contractuel de la part de CncFraises.
Ce document est le vôtre, si vous constatez une erreur ou si vous souhaitez une amélioration, n'hésitez pas à me remonter l'information par mail pour en faire profiter toute la communauté CncFraises.</t>
    </r>
  </si>
  <si>
    <r>
      <rPr>
        <b/>
        <sz val="11"/>
        <color theme="1"/>
        <rFont val="Arial"/>
        <family val="2"/>
      </rPr>
      <t>« La différence entre la théorie et la pratique, c’est qu’en théorie, il n’y a pas de différence entre la théorie et la pratique, mais qu’en pratique, il y en a une. »</t>
    </r>
    <r>
      <rPr>
        <sz val="11"/>
        <color theme="1"/>
        <rFont val="Arial"/>
        <family val="2"/>
      </rPr>
      <t xml:space="preserve">
Jan Van de Sneptscheut</t>
    </r>
  </si>
  <si>
    <r>
      <rPr>
        <b/>
        <sz val="11"/>
        <color theme="1"/>
        <rFont val="Arial"/>
        <family val="2"/>
      </rPr>
      <t xml:space="preserve">Calcul de la vitesse de rotation de l'outil (n) ainsi que la vitesse d'avance en matière (Vf).
</t>
    </r>
    <r>
      <rPr>
        <sz val="11"/>
        <color theme="1"/>
        <rFont val="Arial"/>
        <family val="2"/>
      </rPr>
      <t xml:space="preserve">
Pour cet outil, il est possible de renseigner les valeurs maximales de "n" et "Vf" de votre machine (n'hésitez pas à garder une marge légèrement revue à la baisse).
Ces valeurs permettent de signaler qu'un paramètre calculé est supérieur aux limites de votre machine, les cellules de résultats seront sur fond "vert" ou "rouge" selon les résultats des calculs.
Ces valeurs sont liées à votre machine, à sa rigidité, puissance, ...
Exemple : pour une machine "Hobby" (profilé alu, rigidité moyenne) équipée d'une broche Mafell, de vis à billes avec moteurs pas à pas traditionnels servis par une électronique correcte :
"n" max : 25.000 tr/min (données techniques Mafell)
"Vf" max : 4000 mm/min à vide
</t>
    </r>
    <r>
      <rPr>
        <u/>
        <sz val="11"/>
        <color theme="1"/>
        <rFont val="Arial"/>
        <family val="2"/>
      </rPr>
      <t>On réduit ces paramètres de 20 % (environ) :</t>
    </r>
    <r>
      <rPr>
        <sz val="11"/>
        <color theme="1"/>
        <rFont val="Arial"/>
        <family val="2"/>
      </rPr>
      <t xml:space="preserve">
"n" max = 21.000 tr/min -&gt; à saisir dans la case E8
"Vf" : 3400 mm/min -&gt; -&gt; à saisir dans la case E9
</t>
    </r>
    <r>
      <rPr>
        <b/>
        <u/>
        <sz val="11"/>
        <color theme="1"/>
        <rFont val="Arial"/>
        <family val="2"/>
      </rPr>
      <t>Pour obtenir "n" et "Vf", il faut fournir à l'outil deux paramètres : Vc (vitesse de coupe) et Fz (avance par dent) :</t>
    </r>
    <r>
      <rPr>
        <sz val="11"/>
        <color theme="1"/>
        <rFont val="Arial"/>
        <family val="2"/>
      </rPr>
      <t xml:space="preserve">
- Vc (la vitesse de coupe) est fournie par les fabricant de matière (abaque) ou on utilise une valeur "usuelle".
- Fz (avance par dent) est fournie par le fabricant de la fraise (abaque) ou on utilise une valeur "usuelle".
Exemple :
Un fabricant d'aluminium donne une vitesse de coupe (VC) de </t>
    </r>
    <r>
      <rPr>
        <u/>
        <sz val="11"/>
        <color theme="1"/>
        <rFont val="Arial"/>
        <family val="2"/>
      </rPr>
      <t>200 M/min</t>
    </r>
    <r>
      <rPr>
        <sz val="11"/>
        <color theme="1"/>
        <rFont val="Arial"/>
        <family val="2"/>
      </rPr>
      <t xml:space="preserve"> pour sa nuance d'aluminium 2017A.
Le fabricant d'une fraise 1 dent d'un diamètre de coupe de 3 mm carbure donne une plage d'avance par dent (Fz) pour l'alu de 0.01 à </t>
    </r>
    <r>
      <rPr>
        <u/>
        <sz val="11"/>
        <color theme="1"/>
        <rFont val="Arial"/>
        <family val="2"/>
      </rPr>
      <t>0.02</t>
    </r>
    <r>
      <rPr>
        <sz val="11"/>
        <color theme="1"/>
        <rFont val="Arial"/>
        <family val="2"/>
      </rPr>
      <t xml:space="preserve"> mm/dent.
L'outil n° 1 affichera les résultats suivants :
n = 21221 tr/min
Vf = 424 mm/min</t>
    </r>
  </si>
  <si>
    <r>
      <rPr>
        <b/>
        <sz val="11"/>
        <color theme="1"/>
        <rFont val="Arial"/>
        <family val="2"/>
      </rPr>
      <t>Calcul la vitesse de rotation de l'outil (n) ainsi que la vitesse d'avance en matière (Vf).</t>
    </r>
    <r>
      <rPr>
        <sz val="11"/>
        <color theme="1"/>
        <rFont val="Arial"/>
        <family val="2"/>
      </rPr>
      <t xml:space="preserve">
Calculs identiques à l'outil n°1, présentation des données différentes, plus rapide pour les fraiseurs chevronnés.
</t>
    </r>
    <r>
      <rPr>
        <u/>
        <sz val="11"/>
        <color theme="1"/>
        <rFont val="Arial"/>
        <family val="2"/>
      </rPr>
      <t>Paramètres à saisir :</t>
    </r>
    <r>
      <rPr>
        <sz val="11"/>
        <color theme="1"/>
        <rFont val="Arial"/>
        <family val="2"/>
      </rPr>
      <t xml:space="preserve">
- Vc (Vitesse de coupe en M/min)
- d (diamètre de l'outil en mm)
- Fz (Avance par dent en mm/dent)
- Z (Nombre de dent(s))</t>
    </r>
  </si>
  <si>
    <r>
      <rPr>
        <b/>
        <sz val="11"/>
        <color theme="1"/>
        <rFont val="Arial"/>
        <family val="2"/>
      </rPr>
      <t>Outil n° 3 : Calcul de la vitesse de coupe (VC) ainsi que la vitesse d'avance (Vf).</t>
    </r>
    <r>
      <rPr>
        <sz val="11"/>
        <color theme="1"/>
        <rFont val="Arial"/>
        <family val="2"/>
      </rPr>
      <t xml:space="preserve">
</t>
    </r>
    <r>
      <rPr>
        <u/>
        <sz val="11"/>
        <color theme="1"/>
        <rFont val="Arial"/>
        <family val="2"/>
      </rPr>
      <t>Paramètres à saisir :</t>
    </r>
    <r>
      <rPr>
        <sz val="11"/>
        <color theme="1"/>
        <rFont val="Arial"/>
        <family val="2"/>
      </rPr>
      <t xml:space="preserve">
- d (diamètre de l'outil en mm)
- Fz (Avance par dent en mm/dent)
- Z (Nombre de dent(s))
- n (vitesse rotation de  l'outil en Tr/min)</t>
    </r>
  </si>
  <si>
    <r>
      <rPr>
        <b/>
        <u/>
        <sz val="10"/>
        <color theme="1"/>
        <rFont val="Arial"/>
        <family val="2"/>
      </rPr>
      <t>Paramètres à saisir</t>
    </r>
    <r>
      <rPr>
        <sz val="10"/>
        <color theme="1"/>
        <rFont val="Arial"/>
        <family val="2"/>
      </rPr>
      <t xml:space="preserve"> : cellule en jaune fluo, police caractère gras de couleur bleue.</t>
    </r>
  </si>
  <si>
    <r>
      <rPr>
        <b/>
        <u/>
        <sz val="10"/>
        <color theme="1"/>
        <rFont val="Arial"/>
        <family val="2"/>
      </rPr>
      <t>Résultats</t>
    </r>
    <r>
      <rPr>
        <sz val="10"/>
        <color theme="1"/>
        <rFont val="Arial"/>
        <family val="2"/>
      </rPr>
      <t xml:space="preserve"> -&gt; cellule grise, police de caractère en gras de couleur noire (sauf pour l'outil 1)</t>
    </r>
  </si>
  <si>
    <t>Vitesse de rotation de l'outil "n" en Tr/min</t>
  </si>
  <si>
    <t>çè</t>
  </si>
  <si>
    <t>Revolutions per Minute (RPM)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</si>
</sst>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scheme val="minor"/>
    </font>
    <font>
      <sz val="11"/>
      <color theme="1"/>
      <name val="Wingdings"/>
      <charset val="2"/>
    </font>
    <font>
      <sz val="11"/>
      <color theme="1"/>
      <name val="Arial"/>
      <family val="2"/>
    </font>
    <font>
      <sz val="14"/>
      <color theme="1"/>
      <name val="Arial"/>
      <family val="2"/>
    </font>
    <font>
      <sz val="10"/>
      <color theme="1"/>
      <name val="Arial"/>
      <family val="2"/>
    </font>
    <font>
      <b/>
      <sz val="11"/>
      <color theme="1"/>
      <name val="Arial"/>
      <family val="2"/>
    </font>
    <font>
      <sz val="11"/>
      <color rgb="FF92D050"/>
      <name val="Arial"/>
      <family val="2"/>
    </font>
    <font>
      <sz val="11"/>
      <color theme="0"/>
      <name val="Arial"/>
      <family val="2"/>
    </font>
    <font>
      <b/>
      <sz val="11"/>
      <color rgb="FF0070C0"/>
      <name val="Arial"/>
      <family val="2"/>
    </font>
    <font>
      <b/>
      <sz val="11"/>
      <name val="Arial"/>
      <family val="2"/>
    </font>
    <font>
      <sz val="11"/>
      <name val="Arial"/>
      <family val="2"/>
    </font>
    <font>
      <i/>
      <sz val="11"/>
      <color theme="1"/>
      <name val="Arial"/>
      <family val="2"/>
    </font>
    <font>
      <b/>
      <sz val="11"/>
      <color theme="0"/>
      <name val="Arial"/>
      <family val="2"/>
    </font>
    <font>
      <sz val="10"/>
      <color rgb="FF92D050"/>
      <name val="Arial"/>
      <family val="2"/>
    </font>
    <font>
      <b/>
      <u/>
      <sz val="11"/>
      <color theme="1"/>
      <name val="Arial"/>
      <family val="2"/>
    </font>
    <font>
      <u/>
      <sz val="11"/>
      <color theme="1"/>
      <name val="Arial"/>
      <family val="2"/>
    </font>
    <font>
      <b/>
      <sz val="14"/>
      <color theme="1"/>
      <name val="Arial"/>
      <family val="2"/>
    </font>
    <font>
      <b/>
      <sz val="18"/>
      <color theme="1"/>
      <name val="Arial"/>
      <family val="2"/>
    </font>
    <font>
      <b/>
      <u/>
      <sz val="10"/>
      <color theme="1"/>
      <name val="Arial"/>
      <family val="2"/>
    </font>
  </fonts>
  <fills count="7">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s>
  <cellStyleXfs count="1">
    <xf numFmtId="0" fontId="0" fillId="0" borderId="0"/>
  </cellStyleXfs>
  <cellXfs count="126">
    <xf numFmtId="0" fontId="0" fillId="0" borderId="0" xfId="0"/>
    <xf numFmtId="0" fontId="1" fillId="0" borderId="0" xfId="0" applyFont="1" applyAlignment="1">
      <alignment horizontal="center"/>
    </xf>
    <xf numFmtId="0" fontId="2" fillId="0" borderId="0" xfId="0" applyFont="1"/>
    <xf numFmtId="0" fontId="2" fillId="0" borderId="13" xfId="0" applyFont="1" applyBorder="1"/>
    <xf numFmtId="0" fontId="5" fillId="6" borderId="12" xfId="0" applyFont="1" applyFill="1" applyBorder="1"/>
    <xf numFmtId="0" fontId="2" fillId="0" borderId="12" xfId="0" applyFont="1" applyBorder="1"/>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xf numFmtId="0" fontId="8" fillId="3" borderId="0" xfId="0" applyFont="1" applyFill="1" applyAlignment="1">
      <alignment horizontal="center"/>
    </xf>
    <xf numFmtId="0" fontId="10" fillId="0" borderId="0" xfId="0" applyFont="1"/>
    <xf numFmtId="0" fontId="8" fillId="3" borderId="11" xfId="0" applyFont="1" applyFill="1" applyBorder="1" applyAlignment="1">
      <alignment horizontal="center"/>
    </xf>
    <xf numFmtId="2" fontId="8" fillId="3" borderId="11" xfId="0" applyNumberFormat="1" applyFont="1" applyFill="1" applyBorder="1" applyAlignment="1">
      <alignment horizontal="center"/>
    </xf>
    <xf numFmtId="164" fontId="8" fillId="3" borderId="11" xfId="0" applyNumberFormat="1" applyFont="1" applyFill="1" applyBorder="1" applyAlignment="1">
      <alignment horizontal="center"/>
    </xf>
    <xf numFmtId="1" fontId="8" fillId="3" borderId="11" xfId="0" applyNumberFormat="1" applyFont="1" applyFill="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5" fillId="0" borderId="13" xfId="0" applyFont="1" applyBorder="1" applyAlignment="1">
      <alignment horizontal="center"/>
    </xf>
    <xf numFmtId="1" fontId="5" fillId="0" borderId="14" xfId="0" applyNumberFormat="1" applyFont="1" applyBorder="1" applyAlignment="1">
      <alignment horizontal="center"/>
    </xf>
    <xf numFmtId="1" fontId="2" fillId="0" borderId="14" xfId="0" applyNumberFormat="1" applyFont="1" applyBorder="1" applyAlignment="1">
      <alignment horizontal="center"/>
    </xf>
    <xf numFmtId="0" fontId="10" fillId="0" borderId="0" xfId="0" applyFont="1" applyAlignment="1">
      <alignment horizontal="left"/>
    </xf>
    <xf numFmtId="0" fontId="10" fillId="0" borderId="13" xfId="0" applyFont="1" applyBorder="1" applyAlignment="1">
      <alignment horizontal="left"/>
    </xf>
    <xf numFmtId="0" fontId="9" fillId="6" borderId="21" xfId="0" applyFont="1" applyFill="1" applyBorder="1" applyAlignment="1">
      <alignment horizontal="left"/>
    </xf>
    <xf numFmtId="0" fontId="10" fillId="0" borderId="12" xfId="0" applyFont="1" applyBorder="1" applyAlignment="1">
      <alignment horizontal="left"/>
    </xf>
    <xf numFmtId="0" fontId="7" fillId="5" borderId="10" xfId="0" applyFont="1" applyFill="1" applyBorder="1"/>
    <xf numFmtId="0" fontId="2" fillId="0" borderId="10" xfId="0" applyFont="1" applyBorder="1"/>
    <xf numFmtId="0" fontId="7" fillId="5" borderId="10" xfId="0" applyFont="1" applyFill="1" applyBorder="1" applyAlignment="1">
      <alignment horizontal="center"/>
    </xf>
    <xf numFmtId="0" fontId="10" fillId="0" borderId="25" xfId="0" applyFont="1" applyBorder="1" applyAlignment="1">
      <alignment horizontal="left"/>
    </xf>
    <xf numFmtId="0" fontId="10" fillId="0" borderId="10" xfId="0" applyFont="1" applyBorder="1" applyAlignment="1">
      <alignment horizontal="left"/>
    </xf>
    <xf numFmtId="0" fontId="2" fillId="0" borderId="8" xfId="0" applyFont="1" applyBorder="1"/>
    <xf numFmtId="0" fontId="5" fillId="0" borderId="0" xfId="0" applyFont="1" applyAlignment="1">
      <alignment horizontal="center"/>
    </xf>
    <xf numFmtId="0" fontId="4" fillId="0" borderId="0" xfId="0" applyFont="1" applyAlignment="1">
      <alignment horizontal="right"/>
    </xf>
    <xf numFmtId="0" fontId="2"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vertical="center"/>
    </xf>
    <xf numFmtId="0" fontId="8" fillId="3" borderId="0" xfId="0" applyFont="1" applyFill="1" applyAlignment="1">
      <alignment horizontal="center" vertical="center" wrapText="1"/>
    </xf>
    <xf numFmtId="0" fontId="5" fillId="4" borderId="0" xfId="0" applyFont="1" applyFill="1" applyAlignment="1">
      <alignment horizontal="center" vertical="center" wrapText="1"/>
    </xf>
    <xf numFmtId="0" fontId="5" fillId="6" borderId="33" xfId="0" applyFont="1" applyFill="1" applyBorder="1"/>
    <xf numFmtId="0" fontId="2" fillId="0" borderId="30" xfId="0" applyFont="1" applyBorder="1" applyAlignment="1">
      <alignment vertical="top" wrapText="1"/>
    </xf>
    <xf numFmtId="0" fontId="2" fillId="0" borderId="31" xfId="0" applyFont="1" applyBorder="1" applyAlignment="1">
      <alignment vertical="top" wrapText="1"/>
    </xf>
    <xf numFmtId="0" fontId="2" fillId="0" borderId="29" xfId="0" applyFont="1" applyBorder="1"/>
    <xf numFmtId="0" fontId="5" fillId="6" borderId="27" xfId="0" applyFont="1" applyFill="1" applyBorder="1"/>
    <xf numFmtId="0" fontId="2" fillId="0" borderId="30" xfId="0" applyFont="1" applyBorder="1"/>
    <xf numFmtId="0" fontId="2" fillId="0" borderId="31" xfId="0" applyFont="1" applyBorder="1"/>
    <xf numFmtId="0" fontId="3" fillId="0" borderId="0" xfId="0" applyFont="1" applyAlignment="1">
      <alignment vertical="center"/>
    </xf>
    <xf numFmtId="1" fontId="9" fillId="4" borderId="13" xfId="0" applyNumberFormat="1" applyFont="1" applyFill="1" applyBorder="1" applyAlignment="1">
      <alignment horizontal="center"/>
    </xf>
    <xf numFmtId="1" fontId="9" fillId="4" borderId="14" xfId="0" applyNumberFormat="1" applyFont="1" applyFill="1" applyBorder="1" applyAlignment="1">
      <alignment horizontal="center"/>
    </xf>
    <xf numFmtId="0" fontId="8" fillId="3" borderId="0" xfId="0" applyFont="1" applyFill="1" applyAlignment="1">
      <alignment horizontal="center"/>
    </xf>
    <xf numFmtId="1" fontId="9" fillId="4" borderId="0" xfId="0" applyNumberFormat="1" applyFont="1" applyFill="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left"/>
    </xf>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0" fontId="7" fillId="2" borderId="10" xfId="0" applyFont="1" applyFill="1" applyBorder="1" applyAlignment="1">
      <alignment horizontal="center"/>
    </xf>
    <xf numFmtId="0" fontId="7" fillId="2" borderId="0" xfId="0" applyFont="1" applyFill="1" applyAlignment="1">
      <alignment horizontal="center"/>
    </xf>
    <xf numFmtId="0" fontId="7" fillId="2" borderId="11" xfId="0" applyFont="1" applyFill="1" applyBorder="1" applyAlignment="1">
      <alignment horizontal="center"/>
    </xf>
    <xf numFmtId="0" fontId="2" fillId="0" borderId="10" xfId="0" applyFont="1" applyBorder="1" applyAlignment="1">
      <alignment horizontal="left"/>
    </xf>
    <xf numFmtId="0" fontId="2" fillId="0" borderId="0" xfId="0" applyFont="1" applyAlignment="1">
      <alignment horizontal="left"/>
    </xf>
    <xf numFmtId="0" fontId="12" fillId="2" borderId="15" xfId="0" applyFont="1" applyFill="1" applyBorder="1" applyAlignment="1">
      <alignment horizontal="left"/>
    </xf>
    <xf numFmtId="0" fontId="12" fillId="2" borderId="16" xfId="0" applyFont="1" applyFill="1" applyBorder="1" applyAlignment="1">
      <alignment horizontal="left"/>
    </xf>
    <xf numFmtId="0" fontId="12" fillId="2" borderId="17" xfId="0" applyFont="1" applyFill="1" applyBorder="1" applyAlignment="1">
      <alignment horizontal="left"/>
    </xf>
    <xf numFmtId="0" fontId="10" fillId="0" borderId="0" xfId="0" applyFont="1" applyAlignment="1">
      <alignment horizontal="left"/>
    </xf>
    <xf numFmtId="0" fontId="9" fillId="4" borderId="7" xfId="0" applyFont="1" applyFill="1" applyBorder="1" applyAlignment="1">
      <alignment horizontal="center"/>
    </xf>
    <xf numFmtId="0" fontId="9" fillId="4" borderId="8" xfId="0" applyFont="1" applyFill="1" applyBorder="1" applyAlignment="1">
      <alignment horizontal="center"/>
    </xf>
    <xf numFmtId="0" fontId="9" fillId="4" borderId="9" xfId="0" applyFont="1" applyFill="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11" fillId="0" borderId="10" xfId="0" applyFont="1" applyBorder="1" applyAlignment="1">
      <alignment horizontal="center"/>
    </xf>
    <xf numFmtId="0" fontId="11" fillId="0" borderId="0" xfId="0" applyFont="1" applyAlignment="1">
      <alignment horizontal="center"/>
    </xf>
    <xf numFmtId="0" fontId="10" fillId="0" borderId="0" xfId="0" applyFont="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1" fontId="5" fillId="4" borderId="0" xfId="0" applyNumberFormat="1" applyFont="1" applyFill="1" applyAlignment="1">
      <alignment horizontal="center"/>
    </xf>
    <xf numFmtId="0" fontId="10" fillId="0" borderId="10" xfId="0" applyFont="1" applyBorder="1" applyAlignment="1">
      <alignment horizontal="center"/>
    </xf>
    <xf numFmtId="0" fontId="2" fillId="0" borderId="26" xfId="0" applyFont="1" applyBorder="1" applyAlignment="1">
      <alignment horizontal="left"/>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4" fillId="0" borderId="26" xfId="0" applyFont="1" applyBorder="1" applyAlignment="1">
      <alignment horizontal="right"/>
    </xf>
    <xf numFmtId="0" fontId="13" fillId="2" borderId="7" xfId="0" applyFont="1" applyFill="1" applyBorder="1" applyAlignment="1">
      <alignment horizontal="center" vertical="top" wrapText="1"/>
    </xf>
    <xf numFmtId="0" fontId="13" fillId="2" borderId="8" xfId="0" applyFont="1" applyFill="1" applyBorder="1" applyAlignment="1">
      <alignment horizontal="center" vertical="top"/>
    </xf>
    <xf numFmtId="0" fontId="13" fillId="2" borderId="9" xfId="0" applyFont="1" applyFill="1" applyBorder="1" applyAlignment="1">
      <alignment horizontal="center" vertical="top"/>
    </xf>
    <xf numFmtId="0" fontId="13" fillId="2" borderId="10" xfId="0" applyFont="1" applyFill="1" applyBorder="1" applyAlignment="1">
      <alignment horizontal="center" vertical="top"/>
    </xf>
    <xf numFmtId="0" fontId="13" fillId="2" borderId="0" xfId="0" applyFont="1" applyFill="1" applyAlignment="1">
      <alignment horizontal="center" vertical="top"/>
    </xf>
    <xf numFmtId="0" fontId="13" fillId="2" borderId="11" xfId="0" applyFont="1" applyFill="1" applyBorder="1" applyAlignment="1">
      <alignment horizontal="center" vertical="top"/>
    </xf>
    <xf numFmtId="0" fontId="5" fillId="4" borderId="0" xfId="0" applyFont="1" applyFill="1" applyAlignment="1">
      <alignment horizontal="center"/>
    </xf>
    <xf numFmtId="0" fontId="12" fillId="2" borderId="0" xfId="0" applyFont="1" applyFill="1" applyAlignment="1">
      <alignment horizontal="center"/>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6" fillId="0" borderId="0" xfId="0" applyFont="1" applyAlignment="1">
      <alignment horizontal="center" vertical="center"/>
    </xf>
    <xf numFmtId="164" fontId="8" fillId="3" borderId="0" xfId="0" applyNumberFormat="1" applyFont="1" applyFill="1" applyAlignment="1">
      <alignment horizontal="center"/>
    </xf>
    <xf numFmtId="164" fontId="5" fillId="4" borderId="0" xfId="0" applyNumberFormat="1" applyFont="1" applyFill="1" applyAlignment="1">
      <alignment horizontal="center"/>
    </xf>
    <xf numFmtId="0" fontId="2" fillId="0" borderId="0" xfId="0" applyFont="1" applyAlignment="1">
      <alignment horizontal="left" vertical="center" wrapText="1"/>
    </xf>
    <xf numFmtId="0" fontId="2" fillId="0" borderId="29"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right"/>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28" xfId="0" applyFont="1" applyBorder="1" applyAlignment="1">
      <alignment horizontal="left" vertical="center" wrapText="1"/>
    </xf>
    <xf numFmtId="0" fontId="2" fillId="0" borderId="30" xfId="0" applyFont="1" applyBorder="1" applyAlignment="1">
      <alignment horizontal="left" vertical="center" wrapText="1"/>
    </xf>
  </cellXfs>
  <cellStyles count="1">
    <cellStyle name="Normal" xfId="0" builtinId="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gif"/><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217963</xdr:colOff>
      <xdr:row>1</xdr:row>
      <xdr:rowOff>102054</xdr:rowOff>
    </xdr:from>
    <xdr:to>
      <xdr:col>4</xdr:col>
      <xdr:colOff>99254</xdr:colOff>
      <xdr:row>1</xdr:row>
      <xdr:rowOff>700768</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738" y="292554"/>
          <a:ext cx="2167291" cy="598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11</xdr:row>
      <xdr:rowOff>9525</xdr:rowOff>
    </xdr:from>
    <xdr:to>
      <xdr:col>2</xdr:col>
      <xdr:colOff>600075</xdr:colOff>
      <xdr:row>13</xdr:row>
      <xdr:rowOff>114300</xdr:rowOff>
    </xdr:to>
    <xdr:pic>
      <xdr:nvPicPr>
        <xdr:cNvPr id="3" name="Image 2" descr="formule_n.gif">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tretch>
          <a:fillRect/>
        </a:stretch>
      </xdr:blipFill>
      <xdr:spPr>
        <a:xfrm>
          <a:off x="238125" y="1152525"/>
          <a:ext cx="1123950" cy="485775"/>
        </a:xfrm>
        <a:prstGeom prst="rect">
          <a:avLst/>
        </a:prstGeom>
      </xdr:spPr>
    </xdr:pic>
    <xdr:clientData/>
  </xdr:twoCellAnchor>
  <xdr:twoCellAnchor editAs="oneCell">
    <xdr:from>
      <xdr:col>6</xdr:col>
      <xdr:colOff>190500</xdr:colOff>
      <xdr:row>11</xdr:row>
      <xdr:rowOff>133350</xdr:rowOff>
    </xdr:from>
    <xdr:to>
      <xdr:col>7</xdr:col>
      <xdr:colOff>561975</xdr:colOff>
      <xdr:row>12</xdr:row>
      <xdr:rowOff>95250</xdr:rowOff>
    </xdr:to>
    <xdr:pic>
      <xdr:nvPicPr>
        <xdr:cNvPr id="5" name="Image 4" descr="CodeCogsEqn(2).gif">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stretch>
          <a:fillRect/>
        </a:stretch>
      </xdr:blipFill>
      <xdr:spPr>
        <a:xfrm>
          <a:off x="4419600" y="1276350"/>
          <a:ext cx="1133475" cy="152400"/>
        </a:xfrm>
        <a:prstGeom prst="rect">
          <a:avLst/>
        </a:prstGeom>
      </xdr:spPr>
    </xdr:pic>
    <xdr:clientData/>
  </xdr:twoCellAnchor>
  <xdr:twoCellAnchor editAs="oneCell">
    <xdr:from>
      <xdr:col>1</xdr:col>
      <xdr:colOff>46513</xdr:colOff>
      <xdr:row>1</xdr:row>
      <xdr:rowOff>102054</xdr:rowOff>
    </xdr:from>
    <xdr:to>
      <xdr:col>3</xdr:col>
      <xdr:colOff>689804</xdr:colOff>
      <xdr:row>1</xdr:row>
      <xdr:rowOff>700768</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1852" y="299358"/>
          <a:ext cx="2167291" cy="598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46514</xdr:colOff>
      <xdr:row>1</xdr:row>
      <xdr:rowOff>111579</xdr:rowOff>
    </xdr:from>
    <xdr:to>
      <xdr:col>3</xdr:col>
      <xdr:colOff>485776</xdr:colOff>
      <xdr:row>1</xdr:row>
      <xdr:rowOff>653930</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39" y="302079"/>
          <a:ext cx="1963262" cy="5423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K68"/>
  <sheetViews>
    <sheetView workbookViewId="0">
      <selection activeCell="I17" sqref="I17"/>
    </sheetView>
  </sheetViews>
  <sheetFormatPr baseColWidth="10" defaultColWidth="11.44140625" defaultRowHeight="13.8" x14ac:dyDescent="0.25"/>
  <cols>
    <col min="1" max="1" width="1.5546875" style="2" customWidth="1"/>
    <col min="2" max="16384" width="11.44140625" style="2"/>
  </cols>
  <sheetData>
    <row r="1" spans="2:11" ht="14.4" thickBot="1" x14ac:dyDescent="0.3"/>
    <row r="2" spans="2:11" ht="63.75" customHeight="1" thickBot="1" x14ac:dyDescent="0.3">
      <c r="B2" s="83" t="s">
        <v>27</v>
      </c>
      <c r="C2" s="84"/>
      <c r="D2" s="84"/>
      <c r="E2" s="84"/>
      <c r="F2" s="84"/>
      <c r="G2" s="84"/>
      <c r="H2" s="84"/>
      <c r="I2" s="84"/>
      <c r="J2" s="84"/>
      <c r="K2" s="85"/>
    </row>
    <row r="3" spans="2:11" x14ac:dyDescent="0.25">
      <c r="I3" s="115"/>
      <c r="J3" s="115"/>
      <c r="K3" s="115"/>
    </row>
    <row r="4" spans="2:11" ht="14.4" thickBot="1" x14ac:dyDescent="0.3">
      <c r="I4" s="31"/>
      <c r="J4" s="31"/>
      <c r="K4" s="31"/>
    </row>
    <row r="5" spans="2:11" s="32" customFormat="1" ht="15" customHeight="1" x14ac:dyDescent="0.3">
      <c r="B5" s="116" t="s">
        <v>49</v>
      </c>
      <c r="C5" s="117"/>
      <c r="D5" s="117"/>
      <c r="E5" s="117"/>
      <c r="F5" s="117"/>
      <c r="G5" s="117"/>
      <c r="H5" s="117"/>
      <c r="I5" s="117"/>
      <c r="J5" s="117"/>
      <c r="K5" s="118"/>
    </row>
    <row r="6" spans="2:11" s="32" customFormat="1" x14ac:dyDescent="0.3">
      <c r="B6" s="119"/>
      <c r="C6" s="101"/>
      <c r="D6" s="101"/>
      <c r="E6" s="101"/>
      <c r="F6" s="101"/>
      <c r="G6" s="101"/>
      <c r="H6" s="101"/>
      <c r="I6" s="101"/>
      <c r="J6" s="101"/>
      <c r="K6" s="120"/>
    </row>
    <row r="7" spans="2:11" s="32" customFormat="1" x14ac:dyDescent="0.3">
      <c r="B7" s="119"/>
      <c r="C7" s="101"/>
      <c r="D7" s="101"/>
      <c r="E7" s="101"/>
      <c r="F7" s="101"/>
      <c r="G7" s="101"/>
      <c r="H7" s="101"/>
      <c r="I7" s="101"/>
      <c r="J7" s="101"/>
      <c r="K7" s="120"/>
    </row>
    <row r="8" spans="2:11" s="32" customFormat="1" x14ac:dyDescent="0.3">
      <c r="B8" s="119"/>
      <c r="C8" s="101"/>
      <c r="D8" s="101"/>
      <c r="E8" s="101"/>
      <c r="F8" s="101"/>
      <c r="G8" s="101"/>
      <c r="H8" s="101"/>
      <c r="I8" s="101"/>
      <c r="J8" s="101"/>
      <c r="K8" s="120"/>
    </row>
    <row r="9" spans="2:11" s="32" customFormat="1" x14ac:dyDescent="0.3">
      <c r="B9" s="119"/>
      <c r="C9" s="101"/>
      <c r="D9" s="101"/>
      <c r="E9" s="101"/>
      <c r="F9" s="101"/>
      <c r="G9" s="101"/>
      <c r="H9" s="101"/>
      <c r="I9" s="101"/>
      <c r="J9" s="101"/>
      <c r="K9" s="120"/>
    </row>
    <row r="10" spans="2:11" s="32" customFormat="1" ht="14.4" thickBot="1" x14ac:dyDescent="0.35">
      <c r="B10" s="121"/>
      <c r="C10" s="122"/>
      <c r="D10" s="122"/>
      <c r="E10" s="122"/>
      <c r="F10" s="122"/>
      <c r="G10" s="122"/>
      <c r="H10" s="122"/>
      <c r="I10" s="122"/>
      <c r="J10" s="122"/>
      <c r="K10" s="123"/>
    </row>
    <row r="11" spans="2:11" s="32" customFormat="1" x14ac:dyDescent="0.3">
      <c r="B11" s="33"/>
      <c r="C11" s="33"/>
      <c r="D11" s="33"/>
      <c r="E11" s="33"/>
      <c r="F11" s="33"/>
      <c r="G11" s="33"/>
      <c r="H11" s="33"/>
      <c r="I11" s="33"/>
      <c r="J11" s="33"/>
      <c r="K11" s="33"/>
    </row>
    <row r="12" spans="2:11" s="32" customFormat="1" ht="15" customHeight="1" x14ac:dyDescent="0.3">
      <c r="B12" s="33"/>
      <c r="C12" s="105" t="s">
        <v>50</v>
      </c>
      <c r="D12" s="106"/>
      <c r="E12" s="106"/>
      <c r="F12" s="106"/>
      <c r="G12" s="106"/>
      <c r="H12" s="106"/>
      <c r="I12" s="106"/>
      <c r="J12" s="107"/>
      <c r="K12" s="34"/>
    </row>
    <row r="13" spans="2:11" s="32" customFormat="1" x14ac:dyDescent="0.3">
      <c r="B13" s="33"/>
      <c r="C13" s="108"/>
      <c r="D13" s="109"/>
      <c r="E13" s="109"/>
      <c r="F13" s="109"/>
      <c r="G13" s="109"/>
      <c r="H13" s="109"/>
      <c r="I13" s="109"/>
      <c r="J13" s="110"/>
      <c r="K13" s="34"/>
    </row>
    <row r="14" spans="2:11" s="32" customFormat="1" x14ac:dyDescent="0.3">
      <c r="B14" s="33"/>
      <c r="C14" s="108"/>
      <c r="D14" s="109"/>
      <c r="E14" s="109"/>
      <c r="F14" s="109"/>
      <c r="G14" s="109"/>
      <c r="H14" s="109"/>
      <c r="I14" s="109"/>
      <c r="J14" s="110"/>
      <c r="K14" s="34"/>
    </row>
    <row r="15" spans="2:11" s="32" customFormat="1" x14ac:dyDescent="0.3">
      <c r="B15" s="33"/>
      <c r="C15" s="111"/>
      <c r="D15" s="112"/>
      <c r="E15" s="112"/>
      <c r="F15" s="112"/>
      <c r="G15" s="112"/>
      <c r="H15" s="112"/>
      <c r="I15" s="112"/>
      <c r="J15" s="113"/>
      <c r="K15" s="34"/>
    </row>
    <row r="16" spans="2:11" s="32" customFormat="1" x14ac:dyDescent="0.3">
      <c r="B16" s="33"/>
      <c r="C16" s="33"/>
      <c r="D16" s="33"/>
      <c r="E16" s="33"/>
      <c r="F16" s="33"/>
      <c r="G16" s="33"/>
      <c r="H16" s="33"/>
      <c r="I16" s="33"/>
      <c r="J16" s="33"/>
      <c r="K16" s="33"/>
    </row>
    <row r="17" spans="2:11" s="32" customFormat="1" ht="15" customHeight="1" x14ac:dyDescent="0.25">
      <c r="B17" s="114" t="s">
        <v>54</v>
      </c>
      <c r="C17" s="114"/>
      <c r="D17" s="114"/>
      <c r="E17" s="114"/>
      <c r="F17" s="114"/>
      <c r="G17" s="114"/>
      <c r="H17" s="114"/>
      <c r="I17" s="1" t="s">
        <v>31</v>
      </c>
      <c r="J17" s="35">
        <v>0.01</v>
      </c>
    </row>
    <row r="18" spans="2:11" s="32" customFormat="1" x14ac:dyDescent="0.25">
      <c r="B18" s="114" t="s">
        <v>55</v>
      </c>
      <c r="C18" s="114"/>
      <c r="D18" s="114"/>
      <c r="E18" s="114"/>
      <c r="F18" s="114"/>
      <c r="G18" s="114"/>
      <c r="H18" s="114"/>
      <c r="I18" s="1" t="s">
        <v>31</v>
      </c>
      <c r="J18" s="36">
        <v>20000</v>
      </c>
    </row>
    <row r="19" spans="2:11" s="32" customFormat="1" ht="14.4" thickBot="1" x14ac:dyDescent="0.35">
      <c r="B19" s="33"/>
      <c r="C19" s="33"/>
      <c r="D19" s="33"/>
      <c r="E19" s="33"/>
      <c r="F19" s="33"/>
      <c r="G19" s="33"/>
      <c r="H19" s="33"/>
      <c r="I19" s="33"/>
      <c r="J19" s="33"/>
      <c r="K19" s="33"/>
    </row>
    <row r="20" spans="2:11" ht="14.4" thickBot="1" x14ac:dyDescent="0.3">
      <c r="B20" s="37" t="s">
        <v>28</v>
      </c>
      <c r="C20" s="38"/>
      <c r="D20" s="39"/>
      <c r="E20" s="39"/>
      <c r="F20" s="39"/>
      <c r="G20" s="39"/>
      <c r="H20" s="39"/>
      <c r="I20" s="39"/>
      <c r="J20" s="39"/>
      <c r="K20" s="39"/>
    </row>
    <row r="21" spans="2:11" ht="15" customHeight="1" x14ac:dyDescent="0.25">
      <c r="B21" s="124" t="s">
        <v>51</v>
      </c>
      <c r="C21" s="101"/>
      <c r="D21" s="101"/>
      <c r="E21" s="101"/>
      <c r="F21" s="101"/>
      <c r="G21" s="101"/>
      <c r="H21" s="101"/>
      <c r="I21" s="101"/>
      <c r="J21" s="101"/>
      <c r="K21" s="102"/>
    </row>
    <row r="22" spans="2:11" x14ac:dyDescent="0.25">
      <c r="B22" s="124"/>
      <c r="C22" s="101"/>
      <c r="D22" s="101"/>
      <c r="E22" s="101"/>
      <c r="F22" s="101"/>
      <c r="G22" s="101"/>
      <c r="H22" s="101"/>
      <c r="I22" s="101"/>
      <c r="J22" s="101"/>
      <c r="K22" s="102"/>
    </row>
    <row r="23" spans="2:11" x14ac:dyDescent="0.25">
      <c r="B23" s="124"/>
      <c r="C23" s="101"/>
      <c r="D23" s="101"/>
      <c r="E23" s="101"/>
      <c r="F23" s="101"/>
      <c r="G23" s="101"/>
      <c r="H23" s="101"/>
      <c r="I23" s="101"/>
      <c r="J23" s="101"/>
      <c r="K23" s="102"/>
    </row>
    <row r="24" spans="2:11" x14ac:dyDescent="0.25">
      <c r="B24" s="124"/>
      <c r="C24" s="101"/>
      <c r="D24" s="101"/>
      <c r="E24" s="101"/>
      <c r="F24" s="101"/>
      <c r="G24" s="101"/>
      <c r="H24" s="101"/>
      <c r="I24" s="101"/>
      <c r="J24" s="101"/>
      <c r="K24" s="102"/>
    </row>
    <row r="25" spans="2:11" x14ac:dyDescent="0.25">
      <c r="B25" s="124"/>
      <c r="C25" s="101"/>
      <c r="D25" s="101"/>
      <c r="E25" s="101"/>
      <c r="F25" s="101"/>
      <c r="G25" s="101"/>
      <c r="H25" s="101"/>
      <c r="I25" s="101"/>
      <c r="J25" s="101"/>
      <c r="K25" s="102"/>
    </row>
    <row r="26" spans="2:11" x14ac:dyDescent="0.25">
      <c r="B26" s="124"/>
      <c r="C26" s="101"/>
      <c r="D26" s="101"/>
      <c r="E26" s="101"/>
      <c r="F26" s="101"/>
      <c r="G26" s="101"/>
      <c r="H26" s="101"/>
      <c r="I26" s="101"/>
      <c r="J26" s="101"/>
      <c r="K26" s="102"/>
    </row>
    <row r="27" spans="2:11" x14ac:dyDescent="0.25">
      <c r="B27" s="124"/>
      <c r="C27" s="101"/>
      <c r="D27" s="101"/>
      <c r="E27" s="101"/>
      <c r="F27" s="101"/>
      <c r="G27" s="101"/>
      <c r="H27" s="101"/>
      <c r="I27" s="101"/>
      <c r="J27" s="101"/>
      <c r="K27" s="102"/>
    </row>
    <row r="28" spans="2:11" x14ac:dyDescent="0.25">
      <c r="B28" s="124"/>
      <c r="C28" s="101"/>
      <c r="D28" s="101"/>
      <c r="E28" s="101"/>
      <c r="F28" s="101"/>
      <c r="G28" s="101"/>
      <c r="H28" s="101"/>
      <c r="I28" s="101"/>
      <c r="J28" s="101"/>
      <c r="K28" s="102"/>
    </row>
    <row r="29" spans="2:11" x14ac:dyDescent="0.25">
      <c r="B29" s="124"/>
      <c r="C29" s="101"/>
      <c r="D29" s="101"/>
      <c r="E29" s="101"/>
      <c r="F29" s="101"/>
      <c r="G29" s="101"/>
      <c r="H29" s="101"/>
      <c r="I29" s="101"/>
      <c r="J29" s="101"/>
      <c r="K29" s="102"/>
    </row>
    <row r="30" spans="2:11" x14ac:dyDescent="0.25">
      <c r="B30" s="124"/>
      <c r="C30" s="101"/>
      <c r="D30" s="101"/>
      <c r="E30" s="101"/>
      <c r="F30" s="101"/>
      <c r="G30" s="101"/>
      <c r="H30" s="101"/>
      <c r="I30" s="101"/>
      <c r="J30" s="101"/>
      <c r="K30" s="102"/>
    </row>
    <row r="31" spans="2:11" x14ac:dyDescent="0.25">
      <c r="B31" s="124"/>
      <c r="C31" s="101"/>
      <c r="D31" s="101"/>
      <c r="E31" s="101"/>
      <c r="F31" s="101"/>
      <c r="G31" s="101"/>
      <c r="H31" s="101"/>
      <c r="I31" s="101"/>
      <c r="J31" s="101"/>
      <c r="K31" s="102"/>
    </row>
    <row r="32" spans="2:11" x14ac:dyDescent="0.25">
      <c r="B32" s="124"/>
      <c r="C32" s="101"/>
      <c r="D32" s="101"/>
      <c r="E32" s="101"/>
      <c r="F32" s="101"/>
      <c r="G32" s="101"/>
      <c r="H32" s="101"/>
      <c r="I32" s="101"/>
      <c r="J32" s="101"/>
      <c r="K32" s="102"/>
    </row>
    <row r="33" spans="2:11" x14ac:dyDescent="0.25">
      <c r="B33" s="124"/>
      <c r="C33" s="101"/>
      <c r="D33" s="101"/>
      <c r="E33" s="101"/>
      <c r="F33" s="101"/>
      <c r="G33" s="101"/>
      <c r="H33" s="101"/>
      <c r="I33" s="101"/>
      <c r="J33" s="101"/>
      <c r="K33" s="102"/>
    </row>
    <row r="34" spans="2:11" x14ac:dyDescent="0.25">
      <c r="B34" s="124"/>
      <c r="C34" s="101"/>
      <c r="D34" s="101"/>
      <c r="E34" s="101"/>
      <c r="F34" s="101"/>
      <c r="G34" s="101"/>
      <c r="H34" s="101"/>
      <c r="I34" s="101"/>
      <c r="J34" s="101"/>
      <c r="K34" s="102"/>
    </row>
    <row r="35" spans="2:11" x14ac:dyDescent="0.25">
      <c r="B35" s="124"/>
      <c r="C35" s="101"/>
      <c r="D35" s="101"/>
      <c r="E35" s="101"/>
      <c r="F35" s="101"/>
      <c r="G35" s="101"/>
      <c r="H35" s="101"/>
      <c r="I35" s="101"/>
      <c r="J35" s="101"/>
      <c r="K35" s="102"/>
    </row>
    <row r="36" spans="2:11" x14ac:dyDescent="0.25">
      <c r="B36" s="124"/>
      <c r="C36" s="101"/>
      <c r="D36" s="101"/>
      <c r="E36" s="101"/>
      <c r="F36" s="101"/>
      <c r="G36" s="101"/>
      <c r="H36" s="101"/>
      <c r="I36" s="101"/>
      <c r="J36" s="101"/>
      <c r="K36" s="102"/>
    </row>
    <row r="37" spans="2:11" x14ac:dyDescent="0.25">
      <c r="B37" s="124"/>
      <c r="C37" s="101"/>
      <c r="D37" s="101"/>
      <c r="E37" s="101"/>
      <c r="F37" s="101"/>
      <c r="G37" s="101"/>
      <c r="H37" s="101"/>
      <c r="I37" s="101"/>
      <c r="J37" s="101"/>
      <c r="K37" s="102"/>
    </row>
    <row r="38" spans="2:11" x14ac:dyDescent="0.25">
      <c r="B38" s="124"/>
      <c r="C38" s="101"/>
      <c r="D38" s="101"/>
      <c r="E38" s="101"/>
      <c r="F38" s="101"/>
      <c r="G38" s="101"/>
      <c r="H38" s="101"/>
      <c r="I38" s="101"/>
      <c r="J38" s="101"/>
      <c r="K38" s="102"/>
    </row>
    <row r="39" spans="2:11" x14ac:dyDescent="0.25">
      <c r="B39" s="124"/>
      <c r="C39" s="101"/>
      <c r="D39" s="101"/>
      <c r="E39" s="101"/>
      <c r="F39" s="101"/>
      <c r="G39" s="101"/>
      <c r="H39" s="101"/>
      <c r="I39" s="101"/>
      <c r="J39" s="101"/>
      <c r="K39" s="102"/>
    </row>
    <row r="40" spans="2:11" x14ac:dyDescent="0.25">
      <c r="B40" s="124"/>
      <c r="C40" s="101"/>
      <c r="D40" s="101"/>
      <c r="E40" s="101"/>
      <c r="F40" s="101"/>
      <c r="G40" s="101"/>
      <c r="H40" s="101"/>
      <c r="I40" s="101"/>
      <c r="J40" s="101"/>
      <c r="K40" s="102"/>
    </row>
    <row r="41" spans="2:11" x14ac:dyDescent="0.25">
      <c r="B41" s="124"/>
      <c r="C41" s="101"/>
      <c r="D41" s="101"/>
      <c r="E41" s="101"/>
      <c r="F41" s="101"/>
      <c r="G41" s="101"/>
      <c r="H41" s="101"/>
      <c r="I41" s="101"/>
      <c r="J41" s="101"/>
      <c r="K41" s="102"/>
    </row>
    <row r="42" spans="2:11" x14ac:dyDescent="0.25">
      <c r="B42" s="124"/>
      <c r="C42" s="101"/>
      <c r="D42" s="101"/>
      <c r="E42" s="101"/>
      <c r="F42" s="101"/>
      <c r="G42" s="101"/>
      <c r="H42" s="101"/>
      <c r="I42" s="101"/>
      <c r="J42" s="101"/>
      <c r="K42" s="102"/>
    </row>
    <row r="43" spans="2:11" x14ac:dyDescent="0.25">
      <c r="B43" s="124"/>
      <c r="C43" s="101"/>
      <c r="D43" s="101"/>
      <c r="E43" s="101"/>
      <c r="F43" s="101"/>
      <c r="G43" s="101"/>
      <c r="H43" s="101"/>
      <c r="I43" s="101"/>
      <c r="J43" s="101"/>
      <c r="K43" s="102"/>
    </row>
    <row r="44" spans="2:11" x14ac:dyDescent="0.25">
      <c r="B44" s="124"/>
      <c r="C44" s="101"/>
      <c r="D44" s="101"/>
      <c r="E44" s="101"/>
      <c r="F44" s="101"/>
      <c r="G44" s="101"/>
      <c r="H44" s="101"/>
      <c r="I44" s="101"/>
      <c r="J44" s="101"/>
      <c r="K44" s="102"/>
    </row>
    <row r="45" spans="2:11" x14ac:dyDescent="0.25">
      <c r="B45" s="124"/>
      <c r="C45" s="101"/>
      <c r="D45" s="101"/>
      <c r="E45" s="101"/>
      <c r="F45" s="101"/>
      <c r="G45" s="101"/>
      <c r="H45" s="101"/>
      <c r="I45" s="101"/>
      <c r="J45" s="101"/>
      <c r="K45" s="102"/>
    </row>
    <row r="46" spans="2:11" x14ac:dyDescent="0.25">
      <c r="B46" s="124"/>
      <c r="C46" s="101"/>
      <c r="D46" s="101"/>
      <c r="E46" s="101"/>
      <c r="F46" s="101"/>
      <c r="G46" s="101"/>
      <c r="H46" s="101"/>
      <c r="I46" s="101"/>
      <c r="J46" s="101"/>
      <c r="K46" s="102"/>
    </row>
    <row r="47" spans="2:11" x14ac:dyDescent="0.25">
      <c r="B47" s="124"/>
      <c r="C47" s="101"/>
      <c r="D47" s="101"/>
      <c r="E47" s="101"/>
      <c r="F47" s="101"/>
      <c r="G47" s="101"/>
      <c r="H47" s="101"/>
      <c r="I47" s="101"/>
      <c r="J47" s="101"/>
      <c r="K47" s="102"/>
    </row>
    <row r="48" spans="2:11" x14ac:dyDescent="0.25">
      <c r="B48" s="124"/>
      <c r="C48" s="101"/>
      <c r="D48" s="101"/>
      <c r="E48" s="101"/>
      <c r="F48" s="101"/>
      <c r="G48" s="101"/>
      <c r="H48" s="101"/>
      <c r="I48" s="101"/>
      <c r="J48" s="101"/>
      <c r="K48" s="102"/>
    </row>
    <row r="49" spans="1:11" x14ac:dyDescent="0.25">
      <c r="B49" s="124"/>
      <c r="C49" s="101"/>
      <c r="D49" s="101"/>
      <c r="E49" s="101"/>
      <c r="F49" s="101"/>
      <c r="G49" s="101"/>
      <c r="H49" s="101"/>
      <c r="I49" s="101"/>
      <c r="J49" s="101"/>
      <c r="K49" s="102"/>
    </row>
    <row r="50" spans="1:11" ht="14.4" thickBot="1" x14ac:dyDescent="0.3">
      <c r="B50" s="125"/>
      <c r="C50" s="103"/>
      <c r="D50" s="103"/>
      <c r="E50" s="103"/>
      <c r="F50" s="103"/>
      <c r="G50" s="103"/>
      <c r="H50" s="103"/>
      <c r="I50" s="103"/>
      <c r="J50" s="103"/>
      <c r="K50" s="104"/>
    </row>
    <row r="51" spans="1:11" ht="14.4" thickBot="1" x14ac:dyDescent="0.3"/>
    <row r="52" spans="1:11" ht="14.4" thickBot="1" x14ac:dyDescent="0.3">
      <c r="A52" s="40"/>
      <c r="B52" s="41" t="s">
        <v>32</v>
      </c>
      <c r="C52" s="42"/>
      <c r="D52" s="43"/>
      <c r="E52" s="43"/>
      <c r="F52" s="43"/>
      <c r="G52" s="43"/>
      <c r="H52" s="43"/>
      <c r="I52" s="43"/>
      <c r="J52" s="43"/>
      <c r="K52" s="43"/>
    </row>
    <row r="53" spans="1:11" x14ac:dyDescent="0.25">
      <c r="A53" s="40"/>
      <c r="B53" s="101" t="s">
        <v>52</v>
      </c>
      <c r="C53" s="101"/>
      <c r="D53" s="101"/>
      <c r="E53" s="101"/>
      <c r="F53" s="101"/>
      <c r="G53" s="101"/>
      <c r="H53" s="101"/>
      <c r="I53" s="101"/>
      <c r="J53" s="101"/>
      <c r="K53" s="102"/>
    </row>
    <row r="54" spans="1:11" x14ac:dyDescent="0.25">
      <c r="A54" s="40"/>
      <c r="B54" s="101"/>
      <c r="C54" s="101"/>
      <c r="D54" s="101"/>
      <c r="E54" s="101"/>
      <c r="F54" s="101"/>
      <c r="G54" s="101"/>
      <c r="H54" s="101"/>
      <c r="I54" s="101"/>
      <c r="J54" s="101"/>
      <c r="K54" s="102"/>
    </row>
    <row r="55" spans="1:11" x14ac:dyDescent="0.25">
      <c r="A55" s="40"/>
      <c r="B55" s="101"/>
      <c r="C55" s="101"/>
      <c r="D55" s="101"/>
      <c r="E55" s="101"/>
      <c r="F55" s="101"/>
      <c r="G55" s="101"/>
      <c r="H55" s="101"/>
      <c r="I55" s="101"/>
      <c r="J55" s="101"/>
      <c r="K55" s="102"/>
    </row>
    <row r="56" spans="1:11" x14ac:dyDescent="0.25">
      <c r="A56" s="40"/>
      <c r="B56" s="101"/>
      <c r="C56" s="101"/>
      <c r="D56" s="101"/>
      <c r="E56" s="101"/>
      <c r="F56" s="101"/>
      <c r="G56" s="101"/>
      <c r="H56" s="101"/>
      <c r="I56" s="101"/>
      <c r="J56" s="101"/>
      <c r="K56" s="102"/>
    </row>
    <row r="57" spans="1:11" x14ac:dyDescent="0.25">
      <c r="A57" s="40"/>
      <c r="B57" s="101"/>
      <c r="C57" s="101"/>
      <c r="D57" s="101"/>
      <c r="E57" s="101"/>
      <c r="F57" s="101"/>
      <c r="G57" s="101"/>
      <c r="H57" s="101"/>
      <c r="I57" s="101"/>
      <c r="J57" s="101"/>
      <c r="K57" s="102"/>
    </row>
    <row r="58" spans="1:11" x14ac:dyDescent="0.25">
      <c r="A58" s="40"/>
      <c r="B58" s="101"/>
      <c r="C58" s="101"/>
      <c r="D58" s="101"/>
      <c r="E58" s="101"/>
      <c r="F58" s="101"/>
      <c r="G58" s="101"/>
      <c r="H58" s="101"/>
      <c r="I58" s="101"/>
      <c r="J58" s="101"/>
      <c r="K58" s="102"/>
    </row>
    <row r="59" spans="1:11" ht="14.4" thickBot="1" x14ac:dyDescent="0.3">
      <c r="A59" s="40"/>
      <c r="B59" s="103"/>
      <c r="C59" s="103"/>
      <c r="D59" s="103"/>
      <c r="E59" s="103"/>
      <c r="F59" s="103"/>
      <c r="G59" s="103"/>
      <c r="H59" s="103"/>
      <c r="I59" s="103"/>
      <c r="J59" s="103"/>
      <c r="K59" s="104"/>
    </row>
    <row r="60" spans="1:11" ht="14.4" thickBot="1" x14ac:dyDescent="0.3"/>
    <row r="61" spans="1:11" ht="14.4" thickBot="1" x14ac:dyDescent="0.3">
      <c r="A61" s="40"/>
      <c r="B61" s="41" t="s">
        <v>33</v>
      </c>
      <c r="C61" s="42"/>
      <c r="D61" s="43"/>
      <c r="E61" s="43"/>
      <c r="F61" s="43"/>
      <c r="G61" s="43"/>
      <c r="H61" s="43"/>
      <c r="I61" s="43"/>
      <c r="J61" s="43"/>
      <c r="K61" s="43"/>
    </row>
    <row r="62" spans="1:11" x14ac:dyDescent="0.25">
      <c r="A62" s="40"/>
      <c r="B62" s="101" t="s">
        <v>53</v>
      </c>
      <c r="C62" s="101"/>
      <c r="D62" s="101"/>
      <c r="E62" s="101"/>
      <c r="F62" s="101"/>
      <c r="G62" s="101"/>
      <c r="H62" s="101"/>
      <c r="I62" s="101"/>
      <c r="J62" s="101"/>
      <c r="K62" s="102"/>
    </row>
    <row r="63" spans="1:11" x14ac:dyDescent="0.25">
      <c r="A63" s="40"/>
      <c r="B63" s="101"/>
      <c r="C63" s="101"/>
      <c r="D63" s="101"/>
      <c r="E63" s="101"/>
      <c r="F63" s="101"/>
      <c r="G63" s="101"/>
      <c r="H63" s="101"/>
      <c r="I63" s="101"/>
      <c r="J63" s="101"/>
      <c r="K63" s="102"/>
    </row>
    <row r="64" spans="1:11" x14ac:dyDescent="0.25">
      <c r="A64" s="40"/>
      <c r="B64" s="101"/>
      <c r="C64" s="101"/>
      <c r="D64" s="101"/>
      <c r="E64" s="101"/>
      <c r="F64" s="101"/>
      <c r="G64" s="101"/>
      <c r="H64" s="101"/>
      <c r="I64" s="101"/>
      <c r="J64" s="101"/>
      <c r="K64" s="102"/>
    </row>
    <row r="65" spans="1:11" x14ac:dyDescent="0.25">
      <c r="A65" s="40"/>
      <c r="B65" s="101"/>
      <c r="C65" s="101"/>
      <c r="D65" s="101"/>
      <c r="E65" s="101"/>
      <c r="F65" s="101"/>
      <c r="G65" s="101"/>
      <c r="H65" s="101"/>
      <c r="I65" s="101"/>
      <c r="J65" s="101"/>
      <c r="K65" s="102"/>
    </row>
    <row r="66" spans="1:11" x14ac:dyDescent="0.25">
      <c r="A66" s="40"/>
      <c r="B66" s="101"/>
      <c r="C66" s="101"/>
      <c r="D66" s="101"/>
      <c r="E66" s="101"/>
      <c r="F66" s="101"/>
      <c r="G66" s="101"/>
      <c r="H66" s="101"/>
      <c r="I66" s="101"/>
      <c r="J66" s="101"/>
      <c r="K66" s="102"/>
    </row>
    <row r="67" spans="1:11" x14ac:dyDescent="0.25">
      <c r="A67" s="40"/>
      <c r="B67" s="101"/>
      <c r="C67" s="101"/>
      <c r="D67" s="101"/>
      <c r="E67" s="101"/>
      <c r="F67" s="101"/>
      <c r="G67" s="101"/>
      <c r="H67" s="101"/>
      <c r="I67" s="101"/>
      <c r="J67" s="101"/>
      <c r="K67" s="102"/>
    </row>
    <row r="68" spans="1:11" ht="14.4" thickBot="1" x14ac:dyDescent="0.3">
      <c r="A68" s="40"/>
      <c r="B68" s="103"/>
      <c r="C68" s="103"/>
      <c r="D68" s="103"/>
      <c r="E68" s="103"/>
      <c r="F68" s="103"/>
      <c r="G68" s="103"/>
      <c r="H68" s="103"/>
      <c r="I68" s="103"/>
      <c r="J68" s="103"/>
      <c r="K68" s="104"/>
    </row>
  </sheetData>
  <mergeCells count="9">
    <mergeCell ref="B53:K59"/>
    <mergeCell ref="B62:K68"/>
    <mergeCell ref="B2:K2"/>
    <mergeCell ref="C12:J15"/>
    <mergeCell ref="B17:H17"/>
    <mergeCell ref="B18:H18"/>
    <mergeCell ref="I3:K3"/>
    <mergeCell ref="B5:K10"/>
    <mergeCell ref="B21:K5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K37"/>
  <sheetViews>
    <sheetView tabSelected="1" topLeftCell="A6" zoomScale="110" zoomScaleNormal="110" workbookViewId="0">
      <selection activeCell="E12" sqref="E12"/>
    </sheetView>
  </sheetViews>
  <sheetFormatPr baseColWidth="10" defaultColWidth="11.44140625" defaultRowHeight="13.8" x14ac:dyDescent="0.25"/>
  <cols>
    <col min="1" max="1" width="4" style="2" customWidth="1"/>
    <col min="2" max="2" width="11.44140625" style="2" customWidth="1"/>
    <col min="3" max="4" width="11.44140625" style="2"/>
    <col min="5" max="5" width="13.6640625" style="2" customWidth="1"/>
    <col min="6" max="6" width="5.33203125" style="2" customWidth="1"/>
    <col min="7" max="8" width="11.44140625" style="2"/>
    <col min="9" max="9" width="12.44140625" style="2" customWidth="1"/>
    <col min="10" max="16384" width="11.44140625" style="2"/>
  </cols>
  <sheetData>
    <row r="1" spans="2:10" ht="14.4" thickBot="1" x14ac:dyDescent="0.3"/>
    <row r="2" spans="2:10" ht="63.75" customHeight="1" thickBot="1" x14ac:dyDescent="0.3">
      <c r="B2" s="83" t="s">
        <v>26</v>
      </c>
      <c r="C2" s="84"/>
      <c r="D2" s="84"/>
      <c r="E2" s="84"/>
      <c r="F2" s="84"/>
      <c r="G2" s="84"/>
      <c r="H2" s="84"/>
      <c r="I2" s="84"/>
      <c r="J2" s="85"/>
    </row>
    <row r="3" spans="2:10" x14ac:dyDescent="0.25">
      <c r="B3" s="3"/>
      <c r="H3" s="86" t="s">
        <v>34</v>
      </c>
      <c r="I3" s="86"/>
      <c r="J3" s="86"/>
    </row>
    <row r="4" spans="2:10" x14ac:dyDescent="0.25">
      <c r="B4" s="4" t="s">
        <v>9</v>
      </c>
      <c r="C4" s="5"/>
    </row>
    <row r="5" spans="2:10" x14ac:dyDescent="0.25">
      <c r="B5" s="58" t="s">
        <v>43</v>
      </c>
      <c r="C5" s="59"/>
      <c r="D5" s="59"/>
      <c r="E5" s="59"/>
      <c r="F5" s="59"/>
      <c r="G5" s="59"/>
      <c r="H5" s="59"/>
      <c r="I5" s="59"/>
      <c r="J5" s="60"/>
    </row>
    <row r="6" spans="2:10" x14ac:dyDescent="0.25">
      <c r="B6" s="61" t="s">
        <v>23</v>
      </c>
      <c r="C6" s="62"/>
      <c r="D6" s="62"/>
      <c r="E6" s="62"/>
      <c r="F6" s="62"/>
      <c r="G6" s="62"/>
      <c r="H6" s="62"/>
      <c r="I6" s="62"/>
      <c r="J6" s="63"/>
    </row>
    <row r="7" spans="2:10" x14ac:dyDescent="0.25">
      <c r="B7" s="6"/>
      <c r="C7" s="7"/>
      <c r="D7" s="7"/>
      <c r="E7" s="7"/>
      <c r="F7" s="7"/>
      <c r="G7" s="7"/>
      <c r="H7" s="7"/>
      <c r="J7" s="8"/>
    </row>
    <row r="8" spans="2:10" x14ac:dyDescent="0.25">
      <c r="B8" s="64" t="s">
        <v>6</v>
      </c>
      <c r="C8" s="65"/>
      <c r="D8" s="65"/>
      <c r="E8" s="9">
        <v>19200</v>
      </c>
      <c r="F8" s="65" t="s">
        <v>7</v>
      </c>
      <c r="G8" s="65"/>
      <c r="H8" s="7"/>
      <c r="J8" s="8"/>
    </row>
    <row r="9" spans="2:10" x14ac:dyDescent="0.25">
      <c r="B9" s="64" t="s">
        <v>16</v>
      </c>
      <c r="C9" s="65"/>
      <c r="D9" s="65"/>
      <c r="E9" s="9">
        <v>4800</v>
      </c>
      <c r="F9" s="65" t="s">
        <v>8</v>
      </c>
      <c r="G9" s="65"/>
      <c r="H9" s="7"/>
      <c r="J9" s="8"/>
    </row>
    <row r="10" spans="2:10" x14ac:dyDescent="0.25">
      <c r="B10" s="6"/>
      <c r="C10" s="7"/>
      <c r="D10" s="7"/>
      <c r="E10" s="7"/>
      <c r="F10" s="7"/>
      <c r="G10" s="7"/>
      <c r="H10" s="7"/>
      <c r="J10" s="8"/>
    </row>
    <row r="11" spans="2:10" x14ac:dyDescent="0.25">
      <c r="B11" s="70" t="s">
        <v>2</v>
      </c>
      <c r="C11" s="71"/>
      <c r="D11" s="71"/>
      <c r="E11" s="72"/>
      <c r="F11" s="10"/>
      <c r="G11" s="70" t="s">
        <v>17</v>
      </c>
      <c r="H11" s="71"/>
      <c r="I11" s="71"/>
      <c r="J11" s="72"/>
    </row>
    <row r="12" spans="2:10" x14ac:dyDescent="0.25">
      <c r="B12" s="6"/>
      <c r="C12" s="7"/>
      <c r="D12" s="7" t="s">
        <v>11</v>
      </c>
      <c r="E12" s="11">
        <v>200</v>
      </c>
      <c r="F12" s="7"/>
      <c r="G12" s="6"/>
      <c r="H12" s="7"/>
      <c r="I12" s="7" t="s">
        <v>4</v>
      </c>
      <c r="J12" s="11">
        <v>21221</v>
      </c>
    </row>
    <row r="13" spans="2:10" x14ac:dyDescent="0.25">
      <c r="B13" s="6"/>
      <c r="C13" s="7"/>
      <c r="D13" s="7" t="s">
        <v>3</v>
      </c>
      <c r="E13" s="12">
        <v>3</v>
      </c>
      <c r="F13" s="7"/>
      <c r="G13" s="6"/>
      <c r="H13" s="7"/>
      <c r="I13" s="7" t="s">
        <v>14</v>
      </c>
      <c r="J13" s="13">
        <v>0.02</v>
      </c>
    </row>
    <row r="14" spans="2:10" x14ac:dyDescent="0.25">
      <c r="B14" s="6"/>
      <c r="C14" s="7"/>
      <c r="E14" s="8"/>
      <c r="F14" s="7"/>
      <c r="G14" s="6"/>
      <c r="H14" s="7"/>
      <c r="I14" s="7" t="s">
        <v>5</v>
      </c>
      <c r="J14" s="14">
        <v>1</v>
      </c>
    </row>
    <row r="15" spans="2:10" x14ac:dyDescent="0.25">
      <c r="B15" s="15"/>
      <c r="C15" s="16"/>
      <c r="D15" s="17" t="s">
        <v>4</v>
      </c>
      <c r="E15" s="18">
        <f>(1000*E12)/(PI()*E13)</f>
        <v>21220.65907891938</v>
      </c>
      <c r="F15" s="16"/>
      <c r="G15" s="15"/>
      <c r="H15" s="16"/>
      <c r="I15" s="16" t="s">
        <v>18</v>
      </c>
      <c r="J15" s="19">
        <f>J12*J13*J14</f>
        <v>424.42</v>
      </c>
    </row>
    <row r="16" spans="2:10" x14ac:dyDescent="0.25">
      <c r="B16" s="69"/>
      <c r="C16" s="69"/>
      <c r="D16" s="69"/>
      <c r="E16" s="69"/>
      <c r="F16" s="69"/>
      <c r="G16" s="69"/>
      <c r="H16" s="69"/>
    </row>
    <row r="17" spans="1:11" x14ac:dyDescent="0.25">
      <c r="B17" s="20"/>
      <c r="C17" s="20"/>
      <c r="D17" s="20"/>
      <c r="E17" s="20"/>
      <c r="F17" s="20"/>
      <c r="G17" s="21"/>
      <c r="H17" s="20"/>
    </row>
    <row r="18" spans="1:11" x14ac:dyDescent="0.25">
      <c r="B18" s="22" t="s">
        <v>10</v>
      </c>
      <c r="C18" s="23"/>
      <c r="D18" s="21"/>
      <c r="E18" s="20"/>
      <c r="F18" s="20"/>
      <c r="G18" s="22" t="s">
        <v>24</v>
      </c>
      <c r="H18" s="20"/>
      <c r="I18" s="3"/>
    </row>
    <row r="19" spans="1:11" x14ac:dyDescent="0.25">
      <c r="B19" s="87" t="s">
        <v>44</v>
      </c>
      <c r="C19" s="88"/>
      <c r="D19" s="88"/>
      <c r="E19" s="89"/>
      <c r="F19" s="24"/>
      <c r="G19" s="87" t="s">
        <v>45</v>
      </c>
      <c r="H19" s="88"/>
      <c r="I19" s="88"/>
      <c r="J19" s="89"/>
      <c r="K19" s="25"/>
    </row>
    <row r="20" spans="1:11" x14ac:dyDescent="0.25">
      <c r="B20" s="90"/>
      <c r="C20" s="91"/>
      <c r="D20" s="91"/>
      <c r="E20" s="92"/>
      <c r="F20" s="24"/>
      <c r="G20" s="90"/>
      <c r="H20" s="91"/>
      <c r="I20" s="91"/>
      <c r="J20" s="92"/>
      <c r="K20" s="25"/>
    </row>
    <row r="21" spans="1:11" x14ac:dyDescent="0.25">
      <c r="B21" s="90"/>
      <c r="C21" s="91"/>
      <c r="D21" s="91"/>
      <c r="E21" s="92"/>
      <c r="F21" s="26"/>
      <c r="G21" s="90"/>
      <c r="H21" s="91"/>
      <c r="I21" s="91"/>
      <c r="J21" s="92"/>
      <c r="K21" s="25"/>
    </row>
    <row r="22" spans="1:11" x14ac:dyDescent="0.25">
      <c r="B22" s="73" t="s">
        <v>11</v>
      </c>
      <c r="C22" s="74"/>
      <c r="D22" s="47">
        <v>200</v>
      </c>
      <c r="E22" s="47"/>
      <c r="F22" s="27"/>
      <c r="G22" s="74" t="s">
        <v>11</v>
      </c>
      <c r="H22" s="74"/>
      <c r="I22" s="80">
        <f>(I23*PI()*I26)/1000</f>
        <v>200.00321310548699</v>
      </c>
      <c r="J22" s="80"/>
      <c r="K22" s="25"/>
    </row>
    <row r="23" spans="1:11" x14ac:dyDescent="0.25">
      <c r="B23" s="73" t="s">
        <v>3</v>
      </c>
      <c r="C23" s="74"/>
      <c r="D23" s="47">
        <v>3</v>
      </c>
      <c r="E23" s="47"/>
      <c r="F23" s="28"/>
      <c r="G23" s="73" t="s">
        <v>3</v>
      </c>
      <c r="H23" s="74"/>
      <c r="I23" s="47">
        <v>3</v>
      </c>
      <c r="J23" s="47"/>
      <c r="K23" s="25"/>
    </row>
    <row r="24" spans="1:11" ht="14.4" x14ac:dyDescent="0.3">
      <c r="B24" s="75" t="s">
        <v>14</v>
      </c>
      <c r="C24" s="76"/>
      <c r="D24" s="47">
        <v>0.02</v>
      </c>
      <c r="E24" s="47"/>
      <c r="F24" s="27"/>
      <c r="G24" s="74" t="s">
        <v>14</v>
      </c>
      <c r="H24" s="74"/>
      <c r="I24" s="47">
        <v>0.02</v>
      </c>
      <c r="J24" s="47"/>
      <c r="K24" s="25"/>
    </row>
    <row r="25" spans="1:11" x14ac:dyDescent="0.25">
      <c r="B25" s="73" t="s">
        <v>5</v>
      </c>
      <c r="C25" s="74"/>
      <c r="D25" s="47">
        <v>1</v>
      </c>
      <c r="E25" s="47"/>
      <c r="F25" s="27"/>
      <c r="G25" s="74" t="s">
        <v>5</v>
      </c>
      <c r="H25" s="74"/>
      <c r="I25" s="47">
        <v>1</v>
      </c>
      <c r="J25" s="47"/>
      <c r="K25" s="25"/>
    </row>
    <row r="26" spans="1:11" x14ac:dyDescent="0.25">
      <c r="A26" s="8"/>
      <c r="B26" s="77" t="s">
        <v>4</v>
      </c>
      <c r="C26" s="77"/>
      <c r="D26" s="48">
        <f>(1000*D22)/(PI()*D23)</f>
        <v>21220.65907891938</v>
      </c>
      <c r="E26" s="48"/>
      <c r="F26" s="28"/>
      <c r="G26" s="81" t="s">
        <v>4</v>
      </c>
      <c r="H26" s="77"/>
      <c r="I26" s="47">
        <v>21221</v>
      </c>
      <c r="J26" s="47"/>
      <c r="K26" s="25"/>
    </row>
    <row r="27" spans="1:11" x14ac:dyDescent="0.25">
      <c r="B27" s="78" t="s">
        <v>18</v>
      </c>
      <c r="C27" s="79"/>
      <c r="D27" s="45">
        <f>D26*D24*D25</f>
        <v>424.41318157838759</v>
      </c>
      <c r="E27" s="46"/>
      <c r="F27" s="28"/>
      <c r="G27" s="78" t="s">
        <v>18</v>
      </c>
      <c r="H27" s="79"/>
      <c r="I27" s="80">
        <f>I26*I24*I25</f>
        <v>424.42</v>
      </c>
      <c r="J27" s="80"/>
      <c r="K27" s="25"/>
    </row>
    <row r="28" spans="1:11" x14ac:dyDescent="0.25">
      <c r="B28" s="20"/>
      <c r="C28" s="20"/>
      <c r="D28" s="20"/>
      <c r="E28" s="20"/>
      <c r="F28" s="20"/>
      <c r="G28" s="20"/>
      <c r="H28" s="20"/>
      <c r="I28" s="29"/>
      <c r="J28" s="29"/>
    </row>
    <row r="29" spans="1:11" x14ac:dyDescent="0.25">
      <c r="B29" s="7"/>
      <c r="C29" s="7"/>
      <c r="D29" s="7"/>
      <c r="E29" s="7"/>
      <c r="F29" s="7"/>
      <c r="G29" s="7"/>
      <c r="H29" s="7"/>
    </row>
    <row r="30" spans="1:11" ht="14.4" thickBot="1" x14ac:dyDescent="0.3"/>
    <row r="31" spans="1:11" x14ac:dyDescent="0.25">
      <c r="B31" s="66" t="s">
        <v>0</v>
      </c>
      <c r="C31" s="67"/>
      <c r="D31" s="67"/>
      <c r="E31" s="68"/>
      <c r="G31" s="66" t="s">
        <v>46</v>
      </c>
      <c r="H31" s="67"/>
      <c r="I31" s="67"/>
      <c r="J31" s="68"/>
    </row>
    <row r="32" spans="1:11" x14ac:dyDescent="0.25">
      <c r="B32" s="52" t="s">
        <v>1</v>
      </c>
      <c r="C32" s="53"/>
      <c r="D32" s="53"/>
      <c r="E32" s="54"/>
      <c r="F32" s="30" t="s">
        <v>22</v>
      </c>
      <c r="G32" s="52" t="s">
        <v>13</v>
      </c>
      <c r="H32" s="53"/>
      <c r="I32" s="53"/>
      <c r="J32" s="54"/>
    </row>
    <row r="33" spans="2:10" x14ac:dyDescent="0.25">
      <c r="B33" s="55" t="s">
        <v>12</v>
      </c>
      <c r="C33" s="56"/>
      <c r="D33" s="56"/>
      <c r="E33" s="57"/>
      <c r="F33" s="30" t="s">
        <v>22</v>
      </c>
      <c r="G33" s="55" t="s">
        <v>25</v>
      </c>
      <c r="H33" s="56"/>
      <c r="I33" s="56"/>
      <c r="J33" s="57"/>
    </row>
    <row r="34" spans="2:10" x14ac:dyDescent="0.25">
      <c r="B34" s="55" t="s">
        <v>15</v>
      </c>
      <c r="C34" s="56"/>
      <c r="D34" s="56"/>
      <c r="E34" s="57"/>
      <c r="F34" s="30" t="s">
        <v>22</v>
      </c>
      <c r="G34" s="55" t="s">
        <v>21</v>
      </c>
      <c r="H34" s="56"/>
      <c r="I34" s="56"/>
      <c r="J34" s="57"/>
    </row>
    <row r="35" spans="2:10" ht="14.4" thickBot="1" x14ac:dyDescent="0.3">
      <c r="B35" s="55" t="s">
        <v>19</v>
      </c>
      <c r="C35" s="56"/>
      <c r="D35" s="56"/>
      <c r="E35" s="57"/>
      <c r="F35" s="30" t="s">
        <v>22</v>
      </c>
      <c r="G35" s="49" t="s">
        <v>20</v>
      </c>
      <c r="H35" s="50"/>
      <c r="I35" s="50"/>
      <c r="J35" s="51"/>
    </row>
    <row r="36" spans="2:10" x14ac:dyDescent="0.25">
      <c r="B36" s="55" t="s">
        <v>29</v>
      </c>
      <c r="C36" s="56"/>
      <c r="D36" s="56"/>
      <c r="E36" s="57"/>
      <c r="G36" s="82"/>
      <c r="H36" s="82"/>
      <c r="I36" s="82"/>
      <c r="J36" s="82"/>
    </row>
    <row r="37" spans="2:10" ht="14.4" thickBot="1" x14ac:dyDescent="0.3">
      <c r="B37" s="49" t="s">
        <v>30</v>
      </c>
      <c r="C37" s="50"/>
      <c r="D37" s="50"/>
      <c r="E37" s="51"/>
      <c r="G37" s="65"/>
      <c r="H37" s="65"/>
      <c r="I37" s="65"/>
      <c r="J37" s="65"/>
    </row>
  </sheetData>
  <mergeCells count="51">
    <mergeCell ref="G34:J34"/>
    <mergeCell ref="G35:J35"/>
    <mergeCell ref="G36:J36"/>
    <mergeCell ref="G37:J37"/>
    <mergeCell ref="B2:J2"/>
    <mergeCell ref="H3:J3"/>
    <mergeCell ref="B19:E21"/>
    <mergeCell ref="G19:J21"/>
    <mergeCell ref="G31:J31"/>
    <mergeCell ref="G32:J32"/>
    <mergeCell ref="G33:J33"/>
    <mergeCell ref="G27:H27"/>
    <mergeCell ref="I22:J22"/>
    <mergeCell ref="I23:J23"/>
    <mergeCell ref="I25:J25"/>
    <mergeCell ref="I24:J24"/>
    <mergeCell ref="I26:J26"/>
    <mergeCell ref="I27:J27"/>
    <mergeCell ref="G22:H22"/>
    <mergeCell ref="G23:H23"/>
    <mergeCell ref="G24:H24"/>
    <mergeCell ref="G25:H25"/>
    <mergeCell ref="G26:H26"/>
    <mergeCell ref="B5:J5"/>
    <mergeCell ref="B6:J6"/>
    <mergeCell ref="B8:D8"/>
    <mergeCell ref="B9:D9"/>
    <mergeCell ref="B31:E31"/>
    <mergeCell ref="B16:H16"/>
    <mergeCell ref="B11:E11"/>
    <mergeCell ref="G11:J11"/>
    <mergeCell ref="B22:C22"/>
    <mergeCell ref="B23:C23"/>
    <mergeCell ref="B24:C24"/>
    <mergeCell ref="B25:C25"/>
    <mergeCell ref="B26:C26"/>
    <mergeCell ref="B27:C27"/>
    <mergeCell ref="F8:G8"/>
    <mergeCell ref="F9:G9"/>
    <mergeCell ref="B37:E37"/>
    <mergeCell ref="B32:E32"/>
    <mergeCell ref="B33:E33"/>
    <mergeCell ref="B34:E34"/>
    <mergeCell ref="B35:E35"/>
    <mergeCell ref="B36:E36"/>
    <mergeCell ref="D27:E27"/>
    <mergeCell ref="D22:E22"/>
    <mergeCell ref="D23:E23"/>
    <mergeCell ref="D24:E24"/>
    <mergeCell ref="D25:E25"/>
    <mergeCell ref="D26:E26"/>
  </mergeCells>
  <conditionalFormatting sqref="E15">
    <cfRule type="cellIs" dxfId="3" priority="3" operator="lessThan">
      <formula>$E$8</formula>
    </cfRule>
    <cfRule type="cellIs" dxfId="2" priority="4" operator="greaterThan">
      <formula>$E$9</formula>
    </cfRule>
  </conditionalFormatting>
  <conditionalFormatting sqref="J15">
    <cfRule type="cellIs" dxfId="1" priority="1" operator="lessThan">
      <formula>$E$9</formula>
    </cfRule>
    <cfRule type="cellIs" dxfId="0" priority="2" operator="greaterThan">
      <formula>$E$9</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K18"/>
  <sheetViews>
    <sheetView workbookViewId="0">
      <selection activeCell="G21" sqref="G21"/>
    </sheetView>
  </sheetViews>
  <sheetFormatPr baseColWidth="10" defaultColWidth="11.44140625" defaultRowHeight="13.8" x14ac:dyDescent="0.25"/>
  <cols>
    <col min="1" max="1" width="1.88671875" style="2" customWidth="1"/>
    <col min="2" max="16384" width="11.44140625" style="2"/>
  </cols>
  <sheetData>
    <row r="1" spans="2:11" ht="14.4" thickBot="1" x14ac:dyDescent="0.3"/>
    <row r="2" spans="2:11" ht="63.75" customHeight="1" thickBot="1" x14ac:dyDescent="0.3">
      <c r="B2" s="95" t="s">
        <v>41</v>
      </c>
      <c r="C2" s="96"/>
      <c r="D2" s="96"/>
      <c r="E2" s="96"/>
      <c r="F2" s="96"/>
      <c r="G2" s="96"/>
      <c r="H2" s="96"/>
      <c r="I2" s="96"/>
      <c r="J2" s="97"/>
      <c r="K2" s="44"/>
    </row>
    <row r="4" spans="2:11" x14ac:dyDescent="0.25">
      <c r="B4" s="98" t="s">
        <v>47</v>
      </c>
      <c r="C4" s="98"/>
      <c r="D4" s="98"/>
      <c r="E4" s="98"/>
      <c r="G4" s="98" t="s">
        <v>48</v>
      </c>
      <c r="H4" s="98"/>
      <c r="I4" s="98"/>
      <c r="J4" s="98"/>
    </row>
    <row r="5" spans="2:11" x14ac:dyDescent="0.25">
      <c r="B5" s="98"/>
      <c r="C5" s="98"/>
      <c r="D5" s="98"/>
      <c r="E5" s="98"/>
      <c r="G5" s="98"/>
      <c r="H5" s="98"/>
      <c r="I5" s="98"/>
      <c r="J5" s="98"/>
    </row>
    <row r="6" spans="2:11" x14ac:dyDescent="0.25">
      <c r="B6" s="94" t="s">
        <v>42</v>
      </c>
      <c r="C6" s="94"/>
      <c r="D6" s="94"/>
      <c r="E6" s="94"/>
      <c r="G6" s="94" t="s">
        <v>40</v>
      </c>
      <c r="H6" s="94"/>
      <c r="I6" s="94"/>
      <c r="J6" s="94"/>
    </row>
    <row r="7" spans="2:11" x14ac:dyDescent="0.25">
      <c r="B7" s="47">
        <v>200</v>
      </c>
      <c r="C7" s="47"/>
      <c r="D7" s="47"/>
      <c r="E7" s="47"/>
      <c r="F7" s="1" t="s">
        <v>31</v>
      </c>
      <c r="G7" s="93">
        <f>B7/0.3048</f>
        <v>656.16797900262463</v>
      </c>
      <c r="H7" s="93"/>
      <c r="I7" s="93"/>
      <c r="J7" s="93"/>
    </row>
    <row r="8" spans="2:11" x14ac:dyDescent="0.25">
      <c r="B8" s="93">
        <f>G8*0.3048</f>
        <v>199.99999999919999</v>
      </c>
      <c r="C8" s="93"/>
      <c r="D8" s="93"/>
      <c r="E8" s="93"/>
      <c r="F8" s="1" t="s">
        <v>36</v>
      </c>
      <c r="G8" s="47">
        <v>656.16797899999995</v>
      </c>
      <c r="H8" s="47"/>
      <c r="I8" s="47"/>
      <c r="J8" s="47"/>
    </row>
    <row r="10" spans="2:11" x14ac:dyDescent="0.25">
      <c r="B10" s="94" t="s">
        <v>35</v>
      </c>
      <c r="C10" s="94"/>
      <c r="D10" s="94"/>
      <c r="E10" s="94"/>
      <c r="G10" s="94" t="s">
        <v>39</v>
      </c>
      <c r="H10" s="94"/>
      <c r="I10" s="94"/>
      <c r="J10" s="94"/>
    </row>
    <row r="11" spans="2:11" x14ac:dyDescent="0.25">
      <c r="B11" s="47">
        <v>1000</v>
      </c>
      <c r="C11" s="47"/>
      <c r="D11" s="47"/>
      <c r="E11" s="47"/>
      <c r="F11" s="1" t="s">
        <v>31</v>
      </c>
      <c r="G11" s="93">
        <f>B11/25.4</f>
        <v>39.370078740157481</v>
      </c>
      <c r="H11" s="93"/>
      <c r="I11" s="93"/>
      <c r="J11" s="93"/>
    </row>
    <row r="12" spans="2:11" x14ac:dyDescent="0.25">
      <c r="B12" s="93">
        <f>G12*25.4</f>
        <v>999.99999999599981</v>
      </c>
      <c r="C12" s="93"/>
      <c r="D12" s="93"/>
      <c r="E12" s="93"/>
      <c r="F12" s="1" t="s">
        <v>36</v>
      </c>
      <c r="G12" s="47">
        <v>39.370078739999997</v>
      </c>
      <c r="H12" s="47"/>
      <c r="I12" s="47"/>
      <c r="J12" s="47"/>
    </row>
    <row r="14" spans="2:11" x14ac:dyDescent="0.25">
      <c r="B14" s="94" t="s">
        <v>37</v>
      </c>
      <c r="C14" s="94"/>
      <c r="D14" s="94"/>
      <c r="E14" s="94"/>
      <c r="G14" s="94" t="s">
        <v>38</v>
      </c>
      <c r="H14" s="94"/>
      <c r="I14" s="94"/>
      <c r="J14" s="94"/>
    </row>
    <row r="15" spans="2:11" x14ac:dyDescent="0.25">
      <c r="B15" s="99">
        <v>0.1</v>
      </c>
      <c r="C15" s="99"/>
      <c r="D15" s="99"/>
      <c r="E15" s="99"/>
      <c r="F15" s="1" t="s">
        <v>31</v>
      </c>
      <c r="G15" s="93">
        <f>B15/25.4</f>
        <v>3.9370078740157488E-3</v>
      </c>
      <c r="H15" s="93"/>
      <c r="I15" s="93"/>
      <c r="J15" s="93"/>
    </row>
    <row r="16" spans="2:11" x14ac:dyDescent="0.25">
      <c r="B16" s="100">
        <f>G16*25.4</f>
        <v>0.10000000319999998</v>
      </c>
      <c r="C16" s="100"/>
      <c r="D16" s="100"/>
      <c r="E16" s="100"/>
      <c r="F16" s="1" t="s">
        <v>36</v>
      </c>
      <c r="G16" s="47">
        <v>3.9370079999999997E-3</v>
      </c>
      <c r="H16" s="47"/>
      <c r="I16" s="47"/>
      <c r="J16" s="47"/>
    </row>
    <row r="18" spans="2:10" x14ac:dyDescent="0.25">
      <c r="B18" s="94" t="s">
        <v>56</v>
      </c>
      <c r="C18" s="94"/>
      <c r="D18" s="94"/>
      <c r="E18" s="94"/>
      <c r="F18" s="1" t="s">
        <v>57</v>
      </c>
      <c r="G18" s="94" t="s">
        <v>58</v>
      </c>
      <c r="H18" s="94"/>
      <c r="I18" s="94"/>
      <c r="J18" s="94"/>
    </row>
  </sheetData>
  <mergeCells count="23">
    <mergeCell ref="B2:J2"/>
    <mergeCell ref="B4:E5"/>
    <mergeCell ref="G4:J5"/>
    <mergeCell ref="B18:E18"/>
    <mergeCell ref="G18:J18"/>
    <mergeCell ref="B14:E14"/>
    <mergeCell ref="G14:J14"/>
    <mergeCell ref="B15:E15"/>
    <mergeCell ref="G15:J15"/>
    <mergeCell ref="B16:E16"/>
    <mergeCell ref="G16:J16"/>
    <mergeCell ref="B10:E10"/>
    <mergeCell ref="G10:J10"/>
    <mergeCell ref="B11:E11"/>
    <mergeCell ref="G11:J11"/>
    <mergeCell ref="G12:J12"/>
    <mergeCell ref="B12:E12"/>
    <mergeCell ref="B6:E6"/>
    <mergeCell ref="G6:J6"/>
    <mergeCell ref="B7:E7"/>
    <mergeCell ref="G7:J7"/>
    <mergeCell ref="G8:J8"/>
    <mergeCell ref="B8:E8"/>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Mode emploi</vt:lpstr>
      <vt:lpstr>Vitesses et avances</vt:lpstr>
      <vt:lpstr>Metrique - Imperial</vt:lpstr>
    </vt:vector>
  </TitlesOfParts>
  <Company>ORANGE FT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CncFraises / Christophe Courché</dc:creator>
  <cp:lastModifiedBy>Cédric Fangeux</cp:lastModifiedBy>
  <dcterms:created xsi:type="dcterms:W3CDTF">2017-12-14T08:26:53Z</dcterms:created>
  <dcterms:modified xsi:type="dcterms:W3CDTF">2025-11-21T16:14:09Z</dcterms:modified>
</cp:coreProperties>
</file>